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2\28_апреля\Совет_28_04_2022\Решение об исполнении за 2021\"/>
    </mc:Choice>
  </mc:AlternateContent>
  <bookViews>
    <workbookView xWindow="0" yWindow="0" windowWidth="28680" windowHeight="12600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подраздел'!$E$5:$E$34</definedName>
  </definedNames>
  <calcPr calcId="152511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G23" i="1" l="1"/>
  <c r="G18" i="1"/>
  <c r="G12" i="1"/>
  <c r="G32" i="1"/>
  <c r="G6" i="1"/>
  <c r="G20" i="1" l="1"/>
  <c r="G26" i="1"/>
  <c r="G30" i="1"/>
  <c r="G14" i="1"/>
  <c r="G34" i="1" l="1"/>
  <c r="H16" i="1" l="1"/>
  <c r="H10" i="1" l="1"/>
  <c r="H15" i="1"/>
  <c r="H25" i="1"/>
  <c r="H17" i="1"/>
  <c r="H28" i="1"/>
  <c r="H19" i="1"/>
  <c r="H22" i="1"/>
  <c r="H11" i="1"/>
  <c r="H27" i="1"/>
  <c r="H21" i="1"/>
  <c r="H29" i="1"/>
  <c r="H8" i="1"/>
  <c r="H9" i="1"/>
  <c r="F14" i="1" l="1"/>
  <c r="H14" i="1" s="1"/>
  <c r="F30" i="1"/>
  <c r="H30" i="1" s="1"/>
  <c r="H31" i="1"/>
  <c r="F32" i="1"/>
  <c r="H32" i="1" s="1"/>
  <c r="H33" i="1"/>
  <c r="F12" i="1"/>
  <c r="H12" i="1" s="1"/>
  <c r="H13" i="1"/>
  <c r="F18" i="1"/>
  <c r="H18" i="1" s="1"/>
  <c r="F20" i="1"/>
  <c r="H20" i="1" s="1"/>
  <c r="F23" i="1"/>
  <c r="H23" i="1" s="1"/>
  <c r="H24" i="1"/>
  <c r="F6" i="1"/>
  <c r="H6" i="1" s="1"/>
  <c r="F26" i="1"/>
  <c r="H26" i="1" s="1"/>
  <c r="F34" i="1" l="1"/>
  <c r="H34" i="1" s="1"/>
</calcChain>
</file>

<file path=xl/sharedStrings.xml><?xml version="1.0" encoding="utf-8"?>
<sst xmlns="http://schemas.openxmlformats.org/spreadsheetml/2006/main" count="88" uniqueCount="88">
  <si>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</si>
  <si>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</si>
  <si>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</si>
  <si>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</si>
  <si>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</si>
  <si>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</si>
  <si>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</si>
  <si>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</si>
  <si>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</si>
  <si>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</si>
  <si>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</si>
  <si>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</si>
  <si>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</si>
  <si>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</si>
  <si>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</si>
  <si>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</si>
  <si>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</si>
  <si>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</si>
  <si>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</si>
  <si>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</si>
  <si>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</si>
  <si>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</si>
  <si>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</si>
  <si>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</si>
  <si>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</si>
  <si>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</si>
  <si>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</si>
  <si>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ОБРАЗОВАНИЕ</t>
  </si>
  <si>
    <t>0700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</si>
  <si>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</si>
  <si>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</si>
  <si>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</si>
  <si>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</si>
  <si>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</si>
  <si>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</si>
  <si>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</si>
  <si>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</si>
  <si>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</si>
  <si>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</si>
  <si>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</si>
  <si>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</si>
  <si>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</si>
  <si>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</si>
  <si>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</si>
  <si>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</si>
  <si>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</si>
  <si>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</si>
  <si>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</si>
  <si>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</si>
  <si>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</si>
  <si>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</si>
  <si>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</si>
  <si>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</si>
  <si>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</si>
  <si>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</si>
  <si>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</si>
  <si>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</si>
  <si>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</si>
  <si>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</si>
  <si>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</si>
  <si>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</si>
  <si>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</si>
  <si>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Дорожное хозяйство (дорожные фонды)</t>
  </si>
  <si>
    <t>КУЛЬТУРА,  КИНЕМАТОГРАФИЯ</t>
  </si>
  <si>
    <t>Массовый спорт</t>
  </si>
  <si>
    <t xml:space="preserve">Молодежная политика </t>
  </si>
  <si>
    <t>0804</t>
  </si>
  <si>
    <t xml:space="preserve">Другие вопросы в области культуры, кинематографии
</t>
  </si>
  <si>
    <t>Пенсионное обеспечение</t>
  </si>
  <si>
    <t>Социальное обеспечение населения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</si>
  <si>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</si>
  <si>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</si>
  <si>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1.4.</t>
  </si>
  <si>
    <t>1.5.</t>
  </si>
  <si>
    <t>1.6.</t>
  </si>
  <si>
    <t>Исполнено на отчетную дату, тыс.руб.</t>
  </si>
  <si>
    <t>% исполнения</t>
  </si>
  <si>
    <t xml:space="preserve">Показатели расходов                                                                                                                                                                                                                                                                  местного бюджета муниципального образования город Петергоф на 2021 год по разделам и подразделам классификации расходов бюджетов
</t>
  </si>
  <si>
    <t>Утверждено на 2021 год, тыс. руб.</t>
  </si>
  <si>
    <t>Код раздела/подраздела</t>
  </si>
  <si>
    <t>6.</t>
  </si>
  <si>
    <t>6.1.</t>
  </si>
  <si>
    <t>5.</t>
  </si>
  <si>
    <t>5.1.</t>
  </si>
  <si>
    <t>5.2.</t>
  </si>
  <si>
    <t xml:space="preserve">7.2. </t>
  </si>
  <si>
    <t>7.3.</t>
  </si>
  <si>
    <t>Приложение №3 к  решению МС МО г.Петергоф от 28.04.2022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</si>
</sst>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4" fillId="0" borderId="0" xfId="0" applyNumberFormat="1" applyFont="1" applyFill="1"/>
    <xf numFmtId="0" fontId="1" fillId="0" borderId="1" xfId="0" applyFont="1" applyFill="1" applyBorder="1"/>
    <xf numFmtId="0" fontId="3" fillId="2" borderId="1" xfId="0" applyFont="1" applyFill="1" applyBorder="1"/>
    <xf numFmtId="0" fontId="3" fillId="0" borderId="1" xfId="0" applyFont="1" applyFill="1" applyBorder="1"/>
    <xf numFmtId="165" fontId="3" fillId="0" borderId="1" xfId="0" applyNumberFormat="1" applyFont="1" applyFill="1" applyBorder="1"/>
    <xf numFmtId="165" fontId="1" fillId="0" borderId="1" xfId="0" applyNumberFormat="1" applyFont="1" applyFill="1" applyBorder="1"/>
    <xf numFmtId="0" fontId="1" fillId="2" borderId="1" xfId="0" applyFont="1" applyFill="1" applyBorder="1"/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6" fillId="0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 shrinkToFi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3" fillId="0" borderId="3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shrinkToFi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164" fontId="3" fillId="0" borderId="3" xfId="0" applyNumberFormat="1" applyFont="1" applyFill="1" applyBorder="1" applyAlignment="1">
      <alignment horizontal="center" vertical="justify" wrapText="1" shrinkToFit="1"/>
    </xf>
    <xf numFmtId="0" fontId="7" fillId="0" borderId="2" xfId="0" applyFont="1" applyFill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102" zoomScaleNormal="102" workbookViewId="0">
      <selection sqref="A1:H1"/>
    </sheetView>
  </sheetViews>
  <sheetFormatPr defaultColWidth="9.140625" defaultRowHeight="15.75" x14ac:dyDescent="0.25"/>
  <cols>
    <col min="1" max="1" width="9.140625" style="1" customWidth="1"/>
    <col min="2" max="3" width="9.140625" style="27"/>
    <col min="4" max="4" width="26.85546875" style="27" customWidth="1"/>
    <col min="5" max="5" width="8.7109375" style="28" customWidth="1"/>
    <col min="6" max="7" width="10.85546875" style="1" customWidth="1"/>
    <col min="8" max="8" width="10.28515625" style="1" customWidth="1"/>
    <col min="9" max="16384" width="9.140625" style="1"/>
  </cols>
  <sheetData>
    <row r="1" spans="1:8" ht="16.899999999999999" customHeight="1" x14ac:dyDescent="0.25">
      <c r="A1" s="48" t="s">
        <v>87</v>
      </c>
      <c r="B1" s="48"/>
      <c r="C1" s="48"/>
      <c r="D1" s="48"/>
      <c r="E1" s="48"/>
      <c r="F1" s="48"/>
      <c r="G1" s="48"/>
      <c r="H1" s="48"/>
    </row>
    <row r="2" spans="1:8" ht="9" customHeight="1" x14ac:dyDescent="0.25">
      <c r="A2" s="48"/>
      <c r="B2" s="48"/>
      <c r="C2" s="48"/>
      <c r="D2" s="48"/>
      <c r="E2" s="48"/>
      <c r="F2" s="48"/>
    </row>
    <row r="3" spans="1:8" ht="56.45" customHeight="1" x14ac:dyDescent="0.25">
      <c r="A3" s="92" t="s">
        <v>77</v>
      </c>
      <c r="B3" s="92"/>
      <c r="C3" s="92"/>
      <c r="D3" s="92"/>
      <c r="E3" s="92"/>
      <c r="F3" s="92"/>
      <c r="G3" s="92"/>
      <c r="H3" s="92"/>
    </row>
    <row r="4" spans="1:8" ht="15" customHeight="1" x14ac:dyDescent="0.25">
      <c r="A4" s="61" t="s">
        <v>0</v>
      </c>
      <c r="B4" s="104" t="s">
        <v>1</v>
      </c>
      <c r="C4" s="105"/>
      <c r="D4" s="106"/>
      <c r="E4" s="63" t="s">
        <v>79</v>
      </c>
      <c r="F4" s="102" t="s">
        <v>78</v>
      </c>
      <c r="G4" s="90" t="s">
        <v>75</v>
      </c>
      <c r="H4" s="90" t="s">
        <v>76</v>
      </c>
    </row>
    <row r="5" spans="1:8" ht="95.45" customHeight="1" x14ac:dyDescent="0.25">
      <c r="A5" s="62"/>
      <c r="B5" s="107"/>
      <c r="C5" s="108"/>
      <c r="D5" s="109"/>
      <c r="E5" s="64"/>
      <c r="F5" s="103"/>
      <c r="G5" s="91"/>
      <c r="H5" s="91"/>
    </row>
    <row r="6" spans="1:8" ht="31.5" customHeight="1" x14ac:dyDescent="0.25">
      <c r="A6" s="2" t="s">
        <v>2</v>
      </c>
      <c r="B6" s="68" t="s">
        <v>58</v>
      </c>
      <c r="C6" s="68"/>
      <c r="D6" s="68"/>
      <c r="E6" s="3" t="s">
        <v>3</v>
      </c>
      <c r="F6" s="4">
        <f>SUM(F7+F8+F9+F10+F11)</f>
        <v>50698.8</v>
      </c>
      <c r="G6" s="41">
        <f>SUM(G7+G8+G9+G10+G11)</f>
        <v>49908.2</v>
      </c>
      <c r="H6" s="38">
        <f t="shared" ref="H6:H19" si="0">SUM(G6/F6*100%)</f>
        <v>0.98440594254696356</v>
      </c>
    </row>
    <row r="7" spans="1:8" s="8" customFormat="1" ht="51" customHeight="1" x14ac:dyDescent="0.25">
      <c r="A7" s="5" t="s">
        <v>4</v>
      </c>
      <c r="B7" s="56" t="s">
        <v>5</v>
      </c>
      <c r="C7" s="56"/>
      <c r="D7" s="56"/>
      <c r="E7" s="6" t="s">
        <v>6</v>
      </c>
      <c r="F7" s="7">
        <v>1434.2</v>
      </c>
      <c r="G7" s="42">
        <v>1433</v>
      </c>
      <c r="H7" s="38">
        <f t="shared" si="0"/>
        <v>0.99916329661135128</v>
      </c>
    </row>
    <row r="8" spans="1:8" ht="82.15" customHeight="1" x14ac:dyDescent="0.25">
      <c r="A8" s="2" t="s">
        <v>7</v>
      </c>
      <c r="B8" s="56" t="s">
        <v>8</v>
      </c>
      <c r="C8" s="56"/>
      <c r="D8" s="56"/>
      <c r="E8" s="6" t="s">
        <v>9</v>
      </c>
      <c r="F8" s="7">
        <v>4177</v>
      </c>
      <c r="G8" s="42">
        <v>4030.1</v>
      </c>
      <c r="H8" s="39">
        <f t="shared" si="0"/>
        <v>0.96483121857792675</v>
      </c>
    </row>
    <row r="9" spans="1:8" s="9" customFormat="1" ht="81" customHeight="1" x14ac:dyDescent="0.25">
      <c r="A9" s="5" t="s">
        <v>72</v>
      </c>
      <c r="B9" s="49" t="s">
        <v>56</v>
      </c>
      <c r="C9" s="50"/>
      <c r="D9" s="51"/>
      <c r="E9" s="6" t="s">
        <v>12</v>
      </c>
      <c r="F9" s="7">
        <v>37608.300000000003</v>
      </c>
      <c r="G9" s="35">
        <v>36983.699999999997</v>
      </c>
      <c r="H9" s="39">
        <f t="shared" si="0"/>
        <v>0.98339196400794493</v>
      </c>
    </row>
    <row r="10" spans="1:8" s="13" customFormat="1" x14ac:dyDescent="0.25">
      <c r="A10" s="5" t="s">
        <v>73</v>
      </c>
      <c r="B10" s="72" t="s">
        <v>13</v>
      </c>
      <c r="C10" s="72"/>
      <c r="D10" s="72"/>
      <c r="E10" s="6" t="s">
        <v>14</v>
      </c>
      <c r="F10" s="7">
        <v>10</v>
      </c>
      <c r="G10" s="7">
        <v>0</v>
      </c>
      <c r="H10" s="39">
        <f t="shared" si="0"/>
        <v>0</v>
      </c>
    </row>
    <row r="11" spans="1:8" s="9" customFormat="1" ht="16.5" customHeight="1" x14ac:dyDescent="0.25">
      <c r="A11" s="5" t="s">
        <v>74</v>
      </c>
      <c r="B11" s="55" t="s">
        <v>10</v>
      </c>
      <c r="C11" s="55"/>
      <c r="D11" s="55"/>
      <c r="E11" s="6" t="s">
        <v>11</v>
      </c>
      <c r="F11" s="7">
        <v>7469.3</v>
      </c>
      <c r="G11" s="42">
        <v>7461.4</v>
      </c>
      <c r="H11" s="39">
        <f t="shared" si="0"/>
        <v>0.99894233730068405</v>
      </c>
    </row>
    <row r="12" spans="1:8" s="9" customFormat="1" ht="47.25" customHeight="1" x14ac:dyDescent="0.25">
      <c r="A12" s="14" t="s">
        <v>15</v>
      </c>
      <c r="B12" s="68" t="s">
        <v>16</v>
      </c>
      <c r="C12" s="68"/>
      <c r="D12" s="68"/>
      <c r="E12" s="3" t="s">
        <v>17</v>
      </c>
      <c r="F12" s="4">
        <f>SUM(F13)</f>
        <v>312.2</v>
      </c>
      <c r="G12" s="41">
        <f>SUM(G13)</f>
        <v>312.10000000000002</v>
      </c>
      <c r="H12" s="38">
        <f t="shared" si="0"/>
        <v>0.99967969250480471</v>
      </c>
    </row>
    <row r="13" spans="1:8" s="9" customFormat="1" ht="66" customHeight="1" x14ac:dyDescent="0.25">
      <c r="A13" s="5" t="s">
        <v>18</v>
      </c>
      <c r="B13" s="57" t="s">
        <v>71</v>
      </c>
      <c r="C13" s="56"/>
      <c r="D13" s="56"/>
      <c r="E13" s="6" t="s">
        <v>70</v>
      </c>
      <c r="F13" s="7">
        <v>312.2</v>
      </c>
      <c r="G13" s="42">
        <v>312.10000000000002</v>
      </c>
      <c r="H13" s="39">
        <f t="shared" si="0"/>
        <v>0.99967969250480471</v>
      </c>
    </row>
    <row r="14" spans="1:8" ht="16.149999999999999" customHeight="1" x14ac:dyDescent="0.25">
      <c r="A14" s="14" t="s">
        <v>19</v>
      </c>
      <c r="B14" s="69" t="s">
        <v>20</v>
      </c>
      <c r="C14" s="70"/>
      <c r="D14" s="71"/>
      <c r="E14" s="3" t="s">
        <v>21</v>
      </c>
      <c r="F14" s="4">
        <f>SUM(F15+F16+F17)</f>
        <v>109826.49999999999</v>
      </c>
      <c r="G14" s="41">
        <f>SUM(G15+G16+G17)</f>
        <v>109826.29999999999</v>
      </c>
      <c r="H14" s="38">
        <f t="shared" si="0"/>
        <v>0.99999817894588283</v>
      </c>
    </row>
    <row r="15" spans="1:8" ht="16.899999999999999" customHeight="1" x14ac:dyDescent="0.25">
      <c r="A15" s="15" t="s">
        <v>22</v>
      </c>
      <c r="B15" s="58" t="s">
        <v>55</v>
      </c>
      <c r="C15" s="59"/>
      <c r="D15" s="60"/>
      <c r="E15" s="6" t="s">
        <v>54</v>
      </c>
      <c r="F15" s="7">
        <v>1666.9</v>
      </c>
      <c r="G15" s="35">
        <v>1666.9</v>
      </c>
      <c r="H15" s="39">
        <f t="shared" si="0"/>
        <v>1</v>
      </c>
    </row>
    <row r="16" spans="1:8" s="33" customFormat="1" ht="17.45" customHeight="1" x14ac:dyDescent="0.25">
      <c r="A16" s="32" t="s">
        <v>23</v>
      </c>
      <c r="B16" s="96" t="s">
        <v>62</v>
      </c>
      <c r="C16" s="97"/>
      <c r="D16" s="98"/>
      <c r="E16" s="23" t="s">
        <v>57</v>
      </c>
      <c r="F16" s="24">
        <v>108145.2</v>
      </c>
      <c r="G16" s="44">
        <v>108145</v>
      </c>
      <c r="H16" s="39">
        <f t="shared" si="0"/>
        <v>0.99999815063451736</v>
      </c>
    </row>
    <row r="17" spans="1:8" s="9" customFormat="1" ht="31.9" customHeight="1" x14ac:dyDescent="0.25">
      <c r="A17" s="15" t="s">
        <v>53</v>
      </c>
      <c r="B17" s="56" t="s">
        <v>24</v>
      </c>
      <c r="C17" s="56"/>
      <c r="D17" s="56"/>
      <c r="E17" s="6" t="s">
        <v>25</v>
      </c>
      <c r="F17" s="7">
        <v>14.4</v>
      </c>
      <c r="G17" s="35">
        <v>14.4</v>
      </c>
      <c r="H17" s="39">
        <f t="shared" si="0"/>
        <v>1</v>
      </c>
    </row>
    <row r="18" spans="1:8" s="16" customFormat="1" ht="32.25" customHeight="1" x14ac:dyDescent="0.25">
      <c r="A18" s="17" t="s">
        <v>51</v>
      </c>
      <c r="B18" s="99" t="s">
        <v>48</v>
      </c>
      <c r="C18" s="100"/>
      <c r="D18" s="101"/>
      <c r="E18" s="18" t="s">
        <v>50</v>
      </c>
      <c r="F18" s="19">
        <f>F19</f>
        <v>145480.70000000001</v>
      </c>
      <c r="G18" s="43">
        <f>SUM(G19)</f>
        <v>143455.5</v>
      </c>
      <c r="H18" s="38">
        <f t="shared" si="0"/>
        <v>0.98607925312429756</v>
      </c>
    </row>
    <row r="19" spans="1:8" s="9" customFormat="1" ht="17.45" customHeight="1" x14ac:dyDescent="0.25">
      <c r="A19" s="17" t="s">
        <v>49</v>
      </c>
      <c r="B19" s="93" t="s">
        <v>52</v>
      </c>
      <c r="C19" s="94"/>
      <c r="D19" s="95"/>
      <c r="E19" s="18" t="s">
        <v>26</v>
      </c>
      <c r="F19" s="19">
        <v>145480.70000000001</v>
      </c>
      <c r="G19" s="43">
        <v>143455.5</v>
      </c>
      <c r="H19" s="38">
        <f t="shared" si="0"/>
        <v>0.98607925312429756</v>
      </c>
    </row>
    <row r="20" spans="1:8" ht="17.25" customHeight="1" x14ac:dyDescent="0.25">
      <c r="A20" s="2" t="s">
        <v>82</v>
      </c>
      <c r="B20" s="52" t="s">
        <v>27</v>
      </c>
      <c r="C20" s="53"/>
      <c r="D20" s="54"/>
      <c r="E20" s="3" t="s">
        <v>28</v>
      </c>
      <c r="F20" s="4">
        <f>SUM(F21+F22)</f>
        <v>8164.1</v>
      </c>
      <c r="G20" s="41">
        <f>SUM(G21+G22)</f>
        <v>6445.5</v>
      </c>
      <c r="H20" s="38">
        <f t="shared" ref="H20:H31" si="1">SUM(G20/F20*100%)</f>
        <v>0.78949302433826141</v>
      </c>
    </row>
    <row r="21" spans="1:8" ht="34.9" customHeight="1" x14ac:dyDescent="0.25">
      <c r="A21" s="5" t="s">
        <v>83</v>
      </c>
      <c r="B21" s="87" t="s">
        <v>60</v>
      </c>
      <c r="C21" s="88"/>
      <c r="D21" s="89"/>
      <c r="E21" s="6" t="s">
        <v>59</v>
      </c>
      <c r="F21" s="7">
        <v>250.5</v>
      </c>
      <c r="G21" s="42">
        <v>229.8</v>
      </c>
      <c r="H21" s="39">
        <f t="shared" si="1"/>
        <v>0.91736526946107788</v>
      </c>
    </row>
    <row r="22" spans="1:8" ht="17.25" customHeight="1" x14ac:dyDescent="0.25">
      <c r="A22" s="20" t="s">
        <v>84</v>
      </c>
      <c r="B22" s="49" t="s">
        <v>65</v>
      </c>
      <c r="C22" s="50"/>
      <c r="D22" s="51"/>
      <c r="E22" s="6" t="s">
        <v>29</v>
      </c>
      <c r="F22" s="7">
        <v>7913.6</v>
      </c>
      <c r="G22" s="42">
        <v>6215.7</v>
      </c>
      <c r="H22" s="39">
        <f t="shared" si="1"/>
        <v>0.78544530934088141</v>
      </c>
    </row>
    <row r="23" spans="1:8" ht="17.25" customHeight="1" x14ac:dyDescent="0.25">
      <c r="A23" s="2" t="s">
        <v>80</v>
      </c>
      <c r="B23" s="68" t="s">
        <v>63</v>
      </c>
      <c r="C23" s="68"/>
      <c r="D23" s="68"/>
      <c r="E23" s="3" t="s">
        <v>31</v>
      </c>
      <c r="F23" s="4">
        <f>SUM(F24+F25)</f>
        <v>26390.400000000001</v>
      </c>
      <c r="G23" s="41">
        <f>SUM(G24+G25)</f>
        <v>21075</v>
      </c>
      <c r="H23" s="38">
        <f t="shared" si="1"/>
        <v>0.79858584939978172</v>
      </c>
    </row>
    <row r="24" spans="1:8" ht="16.5" customHeight="1" x14ac:dyDescent="0.25">
      <c r="A24" s="5" t="s">
        <v>81</v>
      </c>
      <c r="B24" s="72" t="s">
        <v>33</v>
      </c>
      <c r="C24" s="72"/>
      <c r="D24" s="72"/>
      <c r="E24" s="6" t="s">
        <v>34</v>
      </c>
      <c r="F24" s="7">
        <v>11991.9</v>
      </c>
      <c r="G24" s="35">
        <v>7238.7</v>
      </c>
      <c r="H24" s="39">
        <f t="shared" si="1"/>
        <v>0.60363245190503589</v>
      </c>
    </row>
    <row r="25" spans="1:8" ht="33" customHeight="1" x14ac:dyDescent="0.25">
      <c r="A25" s="5" t="s">
        <v>61</v>
      </c>
      <c r="B25" s="73" t="s">
        <v>67</v>
      </c>
      <c r="C25" s="74"/>
      <c r="D25" s="75"/>
      <c r="E25" s="6" t="s">
        <v>66</v>
      </c>
      <c r="F25" s="7">
        <v>14398.5</v>
      </c>
      <c r="G25" s="35">
        <v>13836.3</v>
      </c>
      <c r="H25" s="39">
        <f t="shared" si="1"/>
        <v>0.96095426606938217</v>
      </c>
    </row>
    <row r="26" spans="1:8" s="9" customFormat="1" ht="16.5" customHeight="1" x14ac:dyDescent="0.25">
      <c r="A26" s="2" t="s">
        <v>30</v>
      </c>
      <c r="B26" s="69" t="s">
        <v>36</v>
      </c>
      <c r="C26" s="70"/>
      <c r="D26" s="71"/>
      <c r="E26" s="2">
        <v>1000</v>
      </c>
      <c r="F26" s="4">
        <f>SUM(F27+F29+F28)</f>
        <v>27477.4</v>
      </c>
      <c r="G26" s="37">
        <f>SUM(G27+G28+G29)</f>
        <v>26740.100000000002</v>
      </c>
      <c r="H26" s="38">
        <f t="shared" si="1"/>
        <v>0.97316703909394631</v>
      </c>
    </row>
    <row r="27" spans="1:8" ht="16.5" customHeight="1" x14ac:dyDescent="0.25">
      <c r="A27" s="5" t="s">
        <v>32</v>
      </c>
      <c r="B27" s="65" t="s">
        <v>68</v>
      </c>
      <c r="C27" s="66"/>
      <c r="D27" s="67"/>
      <c r="E27" s="5">
        <v>1001</v>
      </c>
      <c r="F27" s="7">
        <v>800.4</v>
      </c>
      <c r="G27" s="35">
        <v>800.4</v>
      </c>
      <c r="H27" s="39">
        <f t="shared" si="1"/>
        <v>1</v>
      </c>
    </row>
    <row r="28" spans="1:8" s="9" customFormat="1" ht="20.45" customHeight="1" x14ac:dyDescent="0.25">
      <c r="A28" s="2" t="s">
        <v>85</v>
      </c>
      <c r="B28" s="45" t="s">
        <v>69</v>
      </c>
      <c r="C28" s="46"/>
      <c r="D28" s="47"/>
      <c r="E28" s="2">
        <v>1003</v>
      </c>
      <c r="F28" s="4">
        <v>1232.5999999999999</v>
      </c>
      <c r="G28" s="37">
        <v>1232.5</v>
      </c>
      <c r="H28" s="38">
        <f t="shared" si="1"/>
        <v>0.99991887067986374</v>
      </c>
    </row>
    <row r="29" spans="1:8" s="9" customFormat="1" ht="15.6" customHeight="1" x14ac:dyDescent="0.25">
      <c r="A29" s="5" t="s">
        <v>86</v>
      </c>
      <c r="B29" s="65" t="s">
        <v>38</v>
      </c>
      <c r="C29" s="66"/>
      <c r="D29" s="67"/>
      <c r="E29" s="5">
        <v>1004</v>
      </c>
      <c r="F29" s="7">
        <v>25444.400000000001</v>
      </c>
      <c r="G29" s="35">
        <v>24707.200000000001</v>
      </c>
      <c r="H29" s="38">
        <f t="shared" si="1"/>
        <v>0.97102702362798887</v>
      </c>
    </row>
    <row r="30" spans="1:8" s="12" customFormat="1" ht="17.25" customHeight="1" x14ac:dyDescent="0.25">
      <c r="A30" s="10" t="s">
        <v>35</v>
      </c>
      <c r="B30" s="86" t="s">
        <v>40</v>
      </c>
      <c r="C30" s="86"/>
      <c r="D30" s="86"/>
      <c r="E30" s="21" t="s">
        <v>41</v>
      </c>
      <c r="F30" s="11">
        <f>SUM(F31)</f>
        <v>26516.799999999999</v>
      </c>
      <c r="G30" s="36">
        <f>SUM(G31)</f>
        <v>26414.3</v>
      </c>
      <c r="H30" s="38">
        <f t="shared" si="1"/>
        <v>0.99613452603632413</v>
      </c>
    </row>
    <row r="31" spans="1:8" s="12" customFormat="1" ht="17.25" customHeight="1" x14ac:dyDescent="0.25">
      <c r="A31" s="22" t="s">
        <v>37</v>
      </c>
      <c r="B31" s="83" t="s">
        <v>64</v>
      </c>
      <c r="C31" s="84"/>
      <c r="D31" s="85"/>
      <c r="E31" s="23" t="s">
        <v>43</v>
      </c>
      <c r="F31" s="24">
        <v>26516.799999999999</v>
      </c>
      <c r="G31" s="40">
        <v>26414.3</v>
      </c>
      <c r="H31" s="39">
        <f t="shared" si="1"/>
        <v>0.99613452603632413</v>
      </c>
    </row>
    <row r="32" spans="1:8" ht="33" customHeight="1" x14ac:dyDescent="0.25">
      <c r="A32" s="2" t="s">
        <v>39</v>
      </c>
      <c r="B32" s="77" t="s">
        <v>44</v>
      </c>
      <c r="C32" s="78"/>
      <c r="D32" s="79"/>
      <c r="E32" s="2">
        <v>1200</v>
      </c>
      <c r="F32" s="4">
        <f t="shared" ref="F32:G32" si="2">SUM(F33)</f>
        <v>2078.5</v>
      </c>
      <c r="G32" s="37">
        <f t="shared" si="2"/>
        <v>2078.5</v>
      </c>
      <c r="H32" s="38">
        <f t="shared" ref="H32:H33" si="3">SUM(G32/F32*100%)</f>
        <v>1</v>
      </c>
    </row>
    <row r="33" spans="1:8" ht="15.6" customHeight="1" x14ac:dyDescent="0.25">
      <c r="A33" s="5" t="s">
        <v>42</v>
      </c>
      <c r="B33" s="80" t="s">
        <v>45</v>
      </c>
      <c r="C33" s="81"/>
      <c r="D33" s="82"/>
      <c r="E33" s="6" t="s">
        <v>46</v>
      </c>
      <c r="F33" s="7">
        <v>2078.5</v>
      </c>
      <c r="G33" s="35">
        <v>2078.5</v>
      </c>
      <c r="H33" s="39">
        <f t="shared" si="3"/>
        <v>1</v>
      </c>
    </row>
    <row r="34" spans="1:8" x14ac:dyDescent="0.25">
      <c r="A34" s="76" t="s">
        <v>47</v>
      </c>
      <c r="B34" s="76"/>
      <c r="C34" s="76"/>
      <c r="D34" s="76"/>
      <c r="E34" s="76"/>
      <c r="F34" s="4">
        <f>SUM(F6+F12+F14+F18+F20+F23+F26+F30+F32)</f>
        <v>396945.4</v>
      </c>
      <c r="G34" s="4">
        <f>SUM(G6+G12+G14+G18+G20+G23+G26+G30+G32)</f>
        <v>386255.49999999994</v>
      </c>
      <c r="H34" s="38">
        <f>SUM(G34/F34*100%)</f>
        <v>0.97306959596962184</v>
      </c>
    </row>
    <row r="35" spans="1:8" x14ac:dyDescent="0.25">
      <c r="A35" s="25"/>
      <c r="B35" s="26"/>
      <c r="C35" s="26"/>
    </row>
    <row r="36" spans="1:8" x14ac:dyDescent="0.25">
      <c r="A36" s="25"/>
      <c r="B36" s="26"/>
      <c r="C36" s="26"/>
    </row>
    <row r="37" spans="1:8" x14ac:dyDescent="0.25">
      <c r="A37" s="25"/>
      <c r="B37" s="29"/>
      <c r="C37" s="29"/>
      <c r="D37" s="29"/>
      <c r="E37" s="29"/>
      <c r="F37" s="34"/>
    </row>
    <row r="38" spans="1:8" x14ac:dyDescent="0.25">
      <c r="B38" s="26"/>
      <c r="C38" s="26"/>
    </row>
    <row r="39" spans="1:8" x14ac:dyDescent="0.25">
      <c r="B39" s="26"/>
      <c r="C39" s="26"/>
      <c r="D39" s="30"/>
    </row>
    <row r="40" spans="1:8" x14ac:dyDescent="0.25">
      <c r="B40" s="26"/>
      <c r="C40" s="26"/>
      <c r="D40" s="31"/>
    </row>
    <row r="41" spans="1:8" x14ac:dyDescent="0.25">
      <c r="B41" s="26"/>
      <c r="C41" s="26"/>
      <c r="D41" s="31"/>
    </row>
    <row r="42" spans="1:8" x14ac:dyDescent="0.25">
      <c r="B42" s="26"/>
      <c r="C42" s="26"/>
      <c r="D42" s="31"/>
    </row>
    <row r="43" spans="1:8" x14ac:dyDescent="0.25">
      <c r="B43" s="26"/>
      <c r="C43" s="26"/>
    </row>
    <row r="44" spans="1:8" x14ac:dyDescent="0.25">
      <c r="B44" s="26"/>
      <c r="C44" s="26"/>
    </row>
    <row r="45" spans="1:8" x14ac:dyDescent="0.25">
      <c r="B45" s="26"/>
      <c r="C45" s="26"/>
    </row>
    <row r="46" spans="1:8" x14ac:dyDescent="0.25">
      <c r="B46" s="26"/>
      <c r="C46" s="26"/>
    </row>
    <row r="47" spans="1:8" x14ac:dyDescent="0.25">
      <c r="B47" s="26"/>
      <c r="C47" s="26"/>
    </row>
    <row r="48" spans="1:8" x14ac:dyDescent="0.25">
      <c r="B48" s="26"/>
      <c r="C48" s="26"/>
    </row>
    <row r="49" spans="2:3" x14ac:dyDescent="0.25">
      <c r="B49" s="26"/>
      <c r="C49" s="26"/>
    </row>
  </sheetData>
  <autoFilter ref="E5:E34"/>
  <mergeCells count="38">
    <mergeCell ref="B21:D21"/>
    <mergeCell ref="G4:G5"/>
    <mergeCell ref="H4:H5"/>
    <mergeCell ref="A3:H3"/>
    <mergeCell ref="A1:H1"/>
    <mergeCell ref="B14:D14"/>
    <mergeCell ref="B12:D12"/>
    <mergeCell ref="B10:D10"/>
    <mergeCell ref="B19:D19"/>
    <mergeCell ref="B16:D16"/>
    <mergeCell ref="B18:D18"/>
    <mergeCell ref="B7:D7"/>
    <mergeCell ref="F4:F5"/>
    <mergeCell ref="B8:D8"/>
    <mergeCell ref="B9:D9"/>
    <mergeCell ref="B4:D5"/>
    <mergeCell ref="A34:E34"/>
    <mergeCell ref="B32:D32"/>
    <mergeCell ref="B33:D33"/>
    <mergeCell ref="B29:D29"/>
    <mergeCell ref="B31:D31"/>
    <mergeCell ref="B30:D30"/>
    <mergeCell ref="B28:D28"/>
    <mergeCell ref="A2:F2"/>
    <mergeCell ref="B22:D22"/>
    <mergeCell ref="B20:D20"/>
    <mergeCell ref="B11:D11"/>
    <mergeCell ref="B17:D17"/>
    <mergeCell ref="B13:D13"/>
    <mergeCell ref="B15:D15"/>
    <mergeCell ref="A4:A5"/>
    <mergeCell ref="E4:E5"/>
    <mergeCell ref="B27:D27"/>
    <mergeCell ref="B23:D23"/>
    <mergeCell ref="B26:D26"/>
    <mergeCell ref="B24:D24"/>
    <mergeCell ref="B25:D25"/>
    <mergeCell ref="B6:D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2022-03-14T14:32:19Z</cp:lastPrinted>
  <dcterms:created xsi:type="dcterms:W3CDTF">2011-06-28T07:51:13Z</dcterms:created>
  <dcterms:modified xsi:type="dcterms:W3CDTF">2022-04-29T07:28:20Z</dcterms:modified>
</cp:coreProperties>
</file>